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25600" windowHeight="17460" tabRatio="500"/>
  </bookViews>
  <sheets>
    <sheet name="AWS-Delphix Storage Calc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2" i="1" l="1"/>
  <c r="F8" i="1"/>
  <c r="F7" i="1"/>
  <c r="F4" i="1"/>
  <c r="F5" i="1"/>
  <c r="F6" i="1"/>
  <c r="F10" i="1"/>
  <c r="F11" i="1"/>
  <c r="C10" i="1"/>
</calcChain>
</file>

<file path=xl/sharedStrings.xml><?xml version="1.0" encoding="utf-8"?>
<sst xmlns="http://schemas.openxmlformats.org/spreadsheetml/2006/main" count="21" uniqueCount="18">
  <si>
    <t>DB Name</t>
  </si>
  <si>
    <t>DB Type</t>
  </si>
  <si>
    <t>Oracle</t>
  </si>
  <si>
    <t>Totals</t>
  </si>
  <si>
    <t>DB Source Size (GB)</t>
  </si>
  <si>
    <t># of EBS Volumes</t>
  </si>
  <si>
    <t>Size per Volume</t>
  </si>
  <si>
    <t>MS-SQL</t>
  </si>
  <si>
    <t>Delphix Virtualization Engine - Storage Calculator for AWS Marketplace</t>
  </si>
  <si>
    <t>Delphix Storage (GB)</t>
  </si>
  <si>
    <t>Est. # of Virtual DBs</t>
  </si>
  <si>
    <t>Retention for Snapshots (Days)</t>
  </si>
  <si>
    <t>IOPs per Volume</t>
  </si>
  <si>
    <t>SAP/Sybase ASE</t>
  </si>
  <si>
    <t>DB2-LUW</t>
  </si>
  <si>
    <t>oradb1</t>
  </si>
  <si>
    <t>sqldb1</t>
  </si>
  <si>
    <t>sqldb2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</si>
</sst>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rgb="FF222222"/>
      <name val="Courier Ne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3"/>
  <sheetViews>
    <sheetView tabSelected="1" workbookViewId="0">
      <selection activeCell="B16" sqref="B16"/>
    </sheetView>
  </sheetViews>
  <sheetFormatPr baseColWidth="10" defaultRowHeight="15" x14ac:dyDescent="0"/>
  <cols>
    <col min="1" max="1" width="21.6640625" customWidth="1"/>
    <col min="2" max="2" width="14.1640625" bestFit="1" customWidth="1"/>
    <col min="3" max="3" width="17.1640625" style="1" bestFit="1" customWidth="1"/>
    <col min="4" max="4" width="17.1640625" style="1" customWidth="1"/>
    <col min="5" max="5" width="21.33203125" style="1" bestFit="1" customWidth="1"/>
    <col min="6" max="6" width="18.5" style="1" bestFit="1" customWidth="1"/>
    <col min="7" max="7" width="15" bestFit="1" customWidth="1"/>
    <col min="8" max="8" width="68" customWidth="1"/>
  </cols>
  <sheetData>
    <row r="1" spans="1:8">
      <c r="A1" s="15" t="s">
        <v>8</v>
      </c>
      <c r="B1" s="15"/>
      <c r="C1" s="15"/>
      <c r="D1" s="15"/>
      <c r="E1" s="15"/>
      <c r="F1" s="15"/>
    </row>
    <row r="2" spans="1:8">
      <c r="A2" s="15"/>
      <c r="B2" s="15"/>
      <c r="C2" s="15"/>
      <c r="D2" s="15"/>
      <c r="E2" s="15"/>
      <c r="F2" s="15"/>
    </row>
    <row r="3" spans="1:8" s="3" customFormat="1" ht="30">
      <c r="A3" s="4" t="s">
        <v>0</v>
      </c>
      <c r="B3" s="4" t="s">
        <v>1</v>
      </c>
      <c r="C3" s="5" t="s">
        <v>4</v>
      </c>
      <c r="D3" s="5" t="s">
        <v>10</v>
      </c>
      <c r="E3" s="12" t="s">
        <v>11</v>
      </c>
      <c r="F3" s="5" t="s">
        <v>9</v>
      </c>
      <c r="G3" s="2"/>
    </row>
    <row r="4" spans="1:8">
      <c r="A4" s="6" t="s">
        <v>15</v>
      </c>
      <c r="B4" s="6" t="s">
        <v>2</v>
      </c>
      <c r="C4" s="7">
        <v>2500</v>
      </c>
      <c r="D4" s="7">
        <v>5</v>
      </c>
      <c r="E4" s="7">
        <v>14</v>
      </c>
      <c r="F4" s="7">
        <f>IF(AND(D4&lt;=10, E4&lt;=7),C4*1, C4*1.2)</f>
        <v>3000</v>
      </c>
    </row>
    <row r="5" spans="1:8" ht="15" customHeight="1">
      <c r="A5" s="6" t="s">
        <v>16</v>
      </c>
      <c r="B5" s="6" t="s">
        <v>7</v>
      </c>
      <c r="C5" s="7">
        <v>1500</v>
      </c>
      <c r="D5" s="7">
        <v>5</v>
      </c>
      <c r="E5" s="7">
        <v>14</v>
      </c>
      <c r="F5" s="7">
        <f t="shared" ref="F5:F7" si="0">IF(AND(D5&lt;=10, E5&lt;=7),C5*1, C5*1.2)</f>
        <v>1800</v>
      </c>
    </row>
    <row r="6" spans="1:8">
      <c r="A6" s="6" t="s">
        <v>17</v>
      </c>
      <c r="B6" s="6" t="s">
        <v>7</v>
      </c>
      <c r="C6" s="7">
        <v>150</v>
      </c>
      <c r="D6" s="7">
        <v>5</v>
      </c>
      <c r="E6" s="7">
        <v>14</v>
      </c>
      <c r="F6" s="7">
        <f t="shared" si="0"/>
        <v>180</v>
      </c>
    </row>
    <row r="7" spans="1:8">
      <c r="A7" s="8"/>
      <c r="B7" s="6"/>
      <c r="C7" s="7"/>
      <c r="D7" s="7"/>
      <c r="E7" s="7"/>
      <c r="F7" s="7">
        <f t="shared" si="0"/>
        <v>0</v>
      </c>
    </row>
    <row r="8" spans="1:8">
      <c r="A8" s="8"/>
      <c r="B8" s="6"/>
      <c r="C8" s="7"/>
      <c r="D8" s="7"/>
      <c r="E8" s="7"/>
      <c r="F8" s="7">
        <f>IF(AND(D8&lt;=10, E8&lt;=7),C8*1, C8*1.2)</f>
        <v>0</v>
      </c>
    </row>
    <row r="9" spans="1:8">
      <c r="A9" s="9"/>
      <c r="B9" s="9"/>
      <c r="C9" s="10"/>
      <c r="D9" s="10"/>
      <c r="E9" s="10"/>
      <c r="F9" s="10"/>
    </row>
    <row r="10" spans="1:8">
      <c r="A10" s="8" t="s">
        <v>3</v>
      </c>
      <c r="B10" s="8"/>
      <c r="C10" s="7">
        <f>SUM(C4:C8)</f>
        <v>4150</v>
      </c>
      <c r="D10" s="7"/>
      <c r="E10" s="7"/>
      <c r="F10" s="7">
        <f>SUM(F4:F8)</f>
        <v>4980</v>
      </c>
    </row>
    <row r="11" spans="1:8">
      <c r="A11" s="8" t="s">
        <v>5</v>
      </c>
      <c r="B11" s="8"/>
      <c r="C11" s="7"/>
      <c r="D11" s="7"/>
      <c r="E11" s="7"/>
      <c r="F11" s="7" t="str">
        <f>IF(F10&lt;=5000,"4",IF(F10&lt;=10000,"8",IF(F10&lt;=15000,"12",IF(F10&lt;=20000,"16"))))</f>
        <v>4</v>
      </c>
    </row>
    <row r="12" spans="1:8">
      <c r="A12" s="8" t="s">
        <v>6</v>
      </c>
      <c r="B12" s="8"/>
      <c r="C12" s="7"/>
      <c r="D12" s="7"/>
      <c r="E12" s="7"/>
      <c r="F12" s="14">
        <f>ROUND(F10/F11,-1)</f>
        <v>1250</v>
      </c>
    </row>
    <row r="13" spans="1:8">
      <c r="A13" s="13" t="s">
        <v>12</v>
      </c>
      <c r="B13" s="8"/>
      <c r="C13" s="7"/>
      <c r="D13" s="7"/>
      <c r="E13" s="7"/>
      <c r="F13" s="7">
        <v>1000</v>
      </c>
    </row>
    <row r="16" spans="1:8" ht="18">
      <c r="H16" s="11"/>
    </row>
    <row r="26" spans="6:6" ht="18">
      <c r="F26" s="11"/>
    </row>
    <row r="300" spans="2:2">
      <c r="B300" t="s">
        <v>2</v>
      </c>
    </row>
    <row r="301" spans="2:2">
      <c r="B301" t="s">
        <v>7</v>
      </c>
    </row>
    <row r="302" spans="2:2">
      <c r="B302" t="s">
        <v>13</v>
      </c>
    </row>
    <row r="303" spans="2:2">
      <c r="B303" t="s">
        <v>14</v>
      </c>
    </row>
  </sheetData>
  <mergeCells count="1">
    <mergeCell ref="A1:F2"/>
  </mergeCells>
  <dataValidations count="1">
    <dataValidation type="list" allowBlank="1" showInputMessage="1" showErrorMessage="1" sqref="B4:B8">
      <formula1>$B$300:$B$303</formula1>
    </dataValidation>
  </dataValidation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AWS-Delphix Storage Calc</vt:lpstr>
    </vt:vector>
  </TitlesOfParts>
  <Company>Delphix Corp.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Doug Smith</cp:lastModifiedBy>
  <dcterms:created xsi:type="dcterms:W3CDTF">2016-10-11T17:25:10Z</dcterms:created>
  <dcterms:modified xsi:type="dcterms:W3CDTF">2016-11-01T19:09:17Z</dcterms:modified>
</cp:coreProperties>
</file>